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u Drive\01- Blue Consult\02- Documentos\"/>
    </mc:Choice>
  </mc:AlternateContent>
  <xr:revisionPtr revIDLastSave="0" documentId="8_{02EE5082-54F1-4FFA-BF0C-A59CB072C630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Custo Funcionár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1" l="1"/>
  <c r="R12" i="1" s="1"/>
  <c r="L12" i="1"/>
  <c r="G12" i="1"/>
  <c r="F12" i="1"/>
  <c r="R11" i="1"/>
  <c r="M11" i="1"/>
  <c r="L11" i="1"/>
  <c r="G11" i="1"/>
  <c r="F11" i="1"/>
  <c r="M10" i="1"/>
  <c r="R10" i="1" s="1"/>
  <c r="L10" i="1"/>
  <c r="G10" i="1"/>
  <c r="F10" i="1"/>
  <c r="M9" i="1"/>
  <c r="L9" i="1"/>
  <c r="D9" i="1"/>
  <c r="H9" i="1" s="1"/>
  <c r="M8" i="1"/>
  <c r="L8" i="1"/>
  <c r="D8" i="1"/>
  <c r="G8" i="1" s="1"/>
  <c r="M7" i="1"/>
  <c r="R7" i="1" s="1"/>
  <c r="L7" i="1"/>
  <c r="G7" i="1"/>
  <c r="F7" i="1"/>
  <c r="R6" i="1"/>
  <c r="M6" i="1"/>
  <c r="L6" i="1"/>
  <c r="G6" i="1"/>
  <c r="F6" i="1"/>
  <c r="H5" i="1"/>
  <c r="H11" i="1" s="1"/>
  <c r="I11" i="1" l="1"/>
  <c r="J11" i="1" s="1"/>
  <c r="I12" i="1"/>
  <c r="J12" i="1" s="1"/>
  <c r="H12" i="1"/>
  <c r="Q12" i="1" s="1"/>
  <c r="S12" i="1" s="1"/>
  <c r="H8" i="1"/>
  <c r="I9" i="1"/>
  <c r="J9" i="1" s="1"/>
  <c r="H7" i="1"/>
  <c r="Q7" i="1" s="1"/>
  <c r="S7" i="1" s="1"/>
  <c r="F9" i="1"/>
  <c r="Q9" i="1" s="1"/>
  <c r="S9" i="1" s="1"/>
  <c r="R9" i="1"/>
  <c r="H10" i="1"/>
  <c r="Q10" i="1" s="1"/>
  <c r="S10" i="1" s="1"/>
  <c r="I7" i="1"/>
  <c r="J7" i="1" s="1"/>
  <c r="F8" i="1"/>
  <c r="I8" i="1" s="1"/>
  <c r="R8" i="1"/>
  <c r="G9" i="1"/>
  <c r="I10" i="1"/>
  <c r="J10" i="1" s="1"/>
  <c r="H6" i="1"/>
  <c r="J8" i="1" l="1"/>
  <c r="Q8" i="1" s="1"/>
  <c r="S8" i="1" s="1"/>
  <c r="I6" i="1"/>
  <c r="J6" i="1" s="1"/>
  <c r="Q11" i="1"/>
  <c r="S11" i="1" s="1"/>
  <c r="Q6" i="1" l="1"/>
  <c r="S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4" authorId="0" shapeId="0" xr:uid="{00000000-0006-0000-0000-000004000000}">
      <text>
        <r>
          <rPr>
            <sz val="11"/>
            <color rgb="FF000000"/>
            <rFont val="Calibri"/>
          </rPr>
          <t>No mês de férias, o que se paga a mais é 1/3. Coloquei essa coluna que na soma entra como uma espécie de 14º para que a empresa possa pagar um funcionário substituto.
	-Mychel Mendes</t>
        </r>
      </text>
    </comment>
    <comment ref="K4" authorId="0" shapeId="0" xr:uid="{00000000-0006-0000-0000-000006000000}">
      <text>
        <r>
          <rPr>
            <sz val="11"/>
            <color rgb="FF000000"/>
            <rFont val="Calibri"/>
          </rPr>
          <t>Valor de 8,5% descontado do salário do Funcionário.
	-Mychel Mendes</t>
        </r>
      </text>
    </comment>
    <comment ref="M4" authorId="0" shapeId="0" xr:uid="{00000000-0006-0000-0000-000005000000}">
      <text>
        <r>
          <rPr>
            <sz val="11"/>
            <color rgb="FF000000"/>
            <rFont val="Calibri"/>
          </rPr>
          <t>Vale combustível / Vale transporte
Valor fixo de 250,00 menos o desconto de 6%.
	-Mychel Mendes</t>
        </r>
      </text>
    </comment>
    <comment ref="Q4" authorId="0" shapeId="0" xr:uid="{00000000-0006-0000-0000-000003000000}">
      <text>
        <r>
          <rPr>
            <sz val="11"/>
            <color rgb="FF000000"/>
            <rFont val="Calibri"/>
          </rPr>
          <t>Quanto custa o funcionário para a empresa.
	-Mychel Mendes</t>
        </r>
      </text>
    </comment>
    <comment ref="R4" authorId="0" shapeId="0" xr:uid="{00000000-0006-0000-0000-000002000000}">
      <text>
        <r>
          <rPr>
            <sz val="11"/>
            <color rgb="FF000000"/>
            <rFont val="Calibri"/>
          </rPr>
          <t>Quanto o funcionário recebe líquido.
ATENÇÃO: esse valor serve apenas como base de cálculo, pois durante o mês podem existir diversas variáveis. Então, sempre aguardar a folha de pagamentos para efetivar os pagamentos.
	-Mychel Mendes</t>
        </r>
      </text>
    </comment>
    <comment ref="S4" authorId="0" shapeId="0" xr:uid="{00000000-0006-0000-0000-000001000000}">
      <text>
        <r>
          <rPr>
            <sz val="11"/>
            <color rgb="FF000000"/>
            <rFont val="Calibri"/>
          </rPr>
          <t>Valor mensal que deve ser guardado pela empresa para que demissões e férias não venham a impactar o caixa futuro.
	-Mychel Mendes</t>
        </r>
      </text>
    </comment>
  </commentList>
</comments>
</file>

<file path=xl/sharedStrings.xml><?xml version="1.0" encoding="utf-8"?>
<sst xmlns="http://schemas.openxmlformats.org/spreadsheetml/2006/main" count="29" uniqueCount="26">
  <si>
    <t>Cargo</t>
  </si>
  <si>
    <t>Nome</t>
  </si>
  <si>
    <t>Remuneração</t>
  </si>
  <si>
    <t>Insalubridade</t>
  </si>
  <si>
    <t>Outros Acréscimos</t>
  </si>
  <si>
    <t>13 salario</t>
  </si>
  <si>
    <t>Férias</t>
  </si>
  <si>
    <t>Abono Férias</t>
  </si>
  <si>
    <t>FGTS</t>
  </si>
  <si>
    <t>MULTA FGTS</t>
  </si>
  <si>
    <t>INSS</t>
  </si>
  <si>
    <t>Aviso Prévio Idenizado</t>
  </si>
  <si>
    <t>V.C. / V.T.</t>
  </si>
  <si>
    <t>Planos</t>
  </si>
  <si>
    <t>Custo Total</t>
  </si>
  <si>
    <t>Funcionário</t>
  </si>
  <si>
    <t>Conta de Provisão</t>
  </si>
  <si>
    <t>-</t>
  </si>
  <si>
    <t>Bruto</t>
  </si>
  <si>
    <t>Saúde</t>
  </si>
  <si>
    <t>Odonto</t>
  </si>
  <si>
    <t>Vida</t>
  </si>
  <si>
    <t>Enc. Bebidas</t>
  </si>
  <si>
    <t>Serviços Gerais</t>
  </si>
  <si>
    <t>Cozinheiro</t>
  </si>
  <si>
    <t>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</si>
</sst>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&quot;R$&quot;\ * #,##0.00_-;\-&quot;R$&quot;\ * #,##0.00_-;_-&quot;R$&quot;\ * &quot;-&quot;??_-;_-@"/>
  </numFmts>
  <fonts count="7">
    <font>
      <sz val="11"/>
      <color rgb="FF000000"/>
      <name val="Calibri"/>
    </font>
    <font>
      <sz val="11"/>
      <name val="Calibri"/>
    </font>
    <font>
      <b/>
      <sz val="10"/>
      <name val="Arial"/>
    </font>
    <font>
      <b/>
      <sz val="11"/>
      <color rgb="FF000000"/>
      <name val="Calibri"/>
    </font>
    <font>
      <sz val="10"/>
      <color rgb="FF000000"/>
      <name val="Arial"/>
    </font>
    <font>
      <sz val="10"/>
      <name val="Arial"/>
    </font>
    <font>
      <sz val="1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6E0B4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F3F3F3"/>
        <bgColor rgb="FFF3F3F3"/>
      </patternFill>
    </fill>
    <fill>
      <patternFill patternType="solid">
        <fgColor rgb="FFFCE5CD"/>
        <bgColor rgb="FFFCE5CD"/>
      </patternFill>
    </fill>
    <fill>
      <patternFill patternType="solid">
        <fgColor rgb="FFFFE599"/>
        <bgColor rgb="FFFFE599"/>
      </patternFill>
    </fill>
    <fill>
      <patternFill patternType="solid">
        <fgColor rgb="FFD9EAD3"/>
        <bgColor rgb="FFD9EAD3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0" fillId="0" borderId="0" xfId="0" applyFont="1"/>
    <xf numFmtId="0" fontId="0" fillId="2" borderId="2" xfId="0" applyFont="1" applyFill="1" applyBorder="1"/>
    <xf numFmtId="17" fontId="2" fillId="2" borderId="2" xfId="0" applyNumberFormat="1" applyFont="1" applyFill="1" applyBorder="1"/>
    <xf numFmtId="17" fontId="2" fillId="2" borderId="1" xfId="0" applyNumberFormat="1" applyFont="1" applyFill="1" applyBorder="1"/>
    <xf numFmtId="0" fontId="0" fillId="2" borderId="0" xfId="0" applyFont="1" applyFill="1"/>
    <xf numFmtId="0" fontId="0" fillId="2" borderId="3" xfId="0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center"/>
    </xf>
    <xf numFmtId="0" fontId="0" fillId="2" borderId="6" xfId="0" applyFont="1" applyFill="1" applyBorder="1"/>
    <xf numFmtId="0" fontId="0" fillId="3" borderId="7" xfId="0" applyFont="1" applyFill="1" applyBorder="1" applyAlignment="1">
      <alignment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3" borderId="7" xfId="0" applyFont="1" applyFill="1" applyBorder="1" applyAlignment="1">
      <alignment horizontal="center"/>
    </xf>
    <xf numFmtId="9" fontId="0" fillId="3" borderId="7" xfId="0" applyNumberFormat="1" applyFont="1" applyFill="1" applyBorder="1" applyAlignment="1">
      <alignment horizontal="center"/>
    </xf>
    <xf numFmtId="9" fontId="0" fillId="3" borderId="7" xfId="0" applyNumberFormat="1" applyFont="1" applyFill="1" applyBorder="1" applyAlignment="1">
      <alignment horizontal="center"/>
    </xf>
    <xf numFmtId="10" fontId="0" fillId="3" borderId="7" xfId="0" applyNumberFormat="1" applyFont="1" applyFill="1" applyBorder="1" applyAlignment="1">
      <alignment horizontal="center"/>
    </xf>
    <xf numFmtId="10" fontId="0" fillId="3" borderId="7" xfId="0" applyNumberFormat="1" applyFont="1" applyFill="1" applyBorder="1" applyAlignment="1">
      <alignment horizontal="center"/>
    </xf>
    <xf numFmtId="10" fontId="5" fillId="3" borderId="7" xfId="0" applyNumberFormat="1" applyFont="1" applyFill="1" applyBorder="1" applyAlignment="1">
      <alignment horizontal="center"/>
    </xf>
    <xf numFmtId="164" fontId="4" fillId="3" borderId="7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5" fillId="0" borderId="7" xfId="0" applyFont="1" applyBorder="1"/>
    <xf numFmtId="165" fontId="6" fillId="5" borderId="7" xfId="0" applyNumberFormat="1" applyFont="1" applyFill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0" fillId="2" borderId="7" xfId="0" applyNumberFormat="1" applyFont="1" applyFill="1" applyBorder="1" applyAlignment="1">
      <alignment horizontal="center"/>
    </xf>
    <xf numFmtId="165" fontId="0" fillId="6" borderId="7" xfId="0" applyNumberFormat="1" applyFont="1" applyFill="1" applyBorder="1" applyAlignment="1">
      <alignment horizontal="center"/>
    </xf>
    <xf numFmtId="165" fontId="0" fillId="7" borderId="7" xfId="0" applyNumberFormat="1" applyFont="1" applyFill="1" applyBorder="1"/>
    <xf numFmtId="165" fontId="0" fillId="8" borderId="7" xfId="0" applyNumberFormat="1" applyFont="1" applyFill="1" applyBorder="1"/>
    <xf numFmtId="0" fontId="2" fillId="4" borderId="9" xfId="0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10" xfId="0" applyFont="1" applyBorder="1"/>
    <xf numFmtId="0" fontId="0" fillId="2" borderId="5" xfId="0" applyFont="1" applyFill="1" applyBorder="1" applyAlignment="1">
      <alignment horizontal="center"/>
    </xf>
    <xf numFmtId="0" fontId="1" fillId="0" borderId="5" xfId="0" applyFont="1" applyBorder="1"/>
    <xf numFmtId="0" fontId="0" fillId="2" borderId="5" xfId="0" applyFont="1" applyFill="1" applyBorder="1"/>
    <xf numFmtId="17" fontId="2" fillId="2" borderId="5" xfId="0" applyNumberFormat="1" applyFont="1" applyFill="1" applyBorder="1"/>
    <xf numFmtId="0" fontId="0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638175</xdr:colOff>
      <xdr:row>0</xdr:row>
      <xdr:rowOff>0</xdr:rowOff>
    </xdr:from>
    <xdr:to>
      <xdr:col>1</xdr:col>
      <xdr:colOff>1829095</xdr:colOff>
      <xdr:row>3</xdr:row>
      <xdr:rowOff>47727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1CF839E-51A1-49AD-A12D-F40ED20C9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0"/>
          <a:ext cx="2114845" cy="733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21"/>
  <sheetViews>
    <sheetView showGridLines="0" tabSelected="1" workbookViewId="0">
      <selection activeCell="B7" sqref="B7"/>
    </sheetView>
  </sheetViews>
  <sheetFormatPr defaultColWidth="14.42578125" defaultRowHeight="15" customHeight="1"/>
  <cols>
    <col min="1" max="1" width="13.85546875" customWidth="1"/>
    <col min="2" max="2" width="39.140625" customWidth="1"/>
    <col min="3" max="3" width="15" customWidth="1"/>
    <col min="4" max="4" width="14.5703125" customWidth="1"/>
    <col min="5" max="5" width="12.42578125" customWidth="1"/>
    <col min="6" max="6" width="23.140625" customWidth="1"/>
    <col min="7" max="7" width="17.28515625" customWidth="1"/>
    <col min="8" max="8" width="12.5703125" customWidth="1"/>
    <col min="9" max="9" width="16.140625" customWidth="1"/>
    <col min="10" max="10" width="13.28515625" customWidth="1"/>
    <col min="11" max="11" width="15.85546875" customWidth="1"/>
    <col min="12" max="12" width="12.140625" customWidth="1"/>
    <col min="13" max="13" width="10.5703125" bestFit="1" customWidth="1"/>
    <col min="14" max="15" width="12.7109375" customWidth="1"/>
    <col min="16" max="16" width="10.28515625" customWidth="1"/>
    <col min="17" max="17" width="19.5703125" customWidth="1"/>
    <col min="18" max="18" width="12.7109375" customWidth="1"/>
    <col min="19" max="19" width="17.7109375" customWidth="1"/>
    <col min="20" max="20" width="8.7109375" customWidth="1"/>
  </cols>
  <sheetData>
    <row r="1" spans="1:20" ht="18" customHeight="1">
      <c r="A1" s="1"/>
      <c r="B1" s="48"/>
      <c r="C1" s="48"/>
      <c r="D1" s="2"/>
      <c r="E1" s="2"/>
      <c r="F1" s="2"/>
      <c r="G1" s="2"/>
      <c r="H1" s="2"/>
      <c r="I1" s="2"/>
      <c r="J1" s="2"/>
      <c r="K1" s="3"/>
      <c r="L1" s="3"/>
      <c r="M1" s="4"/>
      <c r="N1" s="5"/>
      <c r="O1" s="5"/>
      <c r="P1" s="5"/>
      <c r="Q1" s="5"/>
      <c r="R1" s="5"/>
      <c r="S1" s="1"/>
      <c r="T1" s="1"/>
    </row>
    <row r="2" spans="1:20" ht="18" customHeight="1">
      <c r="A2" s="1"/>
      <c r="B2" s="44"/>
      <c r="C2" s="45"/>
      <c r="D2" s="46"/>
      <c r="E2" s="46"/>
      <c r="F2" s="46"/>
      <c r="G2" s="46"/>
      <c r="H2" s="46"/>
      <c r="I2" s="46"/>
      <c r="J2" s="46"/>
      <c r="K2" s="47"/>
      <c r="L2" s="47"/>
      <c r="M2" s="47"/>
      <c r="N2" s="5"/>
      <c r="O2" s="5"/>
      <c r="P2" s="5"/>
      <c r="Q2" s="5"/>
      <c r="R2" s="5"/>
      <c r="S2" s="1"/>
      <c r="T2" s="1"/>
    </row>
    <row r="3" spans="1:20" ht="18" customHeight="1">
      <c r="A3" s="1"/>
      <c r="B3" s="2"/>
      <c r="C3" s="2"/>
      <c r="D3" s="2"/>
      <c r="E3" s="6"/>
      <c r="F3" s="7"/>
      <c r="G3" s="2"/>
      <c r="H3" s="2"/>
      <c r="I3" s="1"/>
      <c r="J3" s="8"/>
      <c r="K3" s="8"/>
      <c r="L3" s="9"/>
      <c r="M3" s="10"/>
      <c r="N3" s="11"/>
      <c r="O3" s="11"/>
      <c r="P3" s="11"/>
      <c r="Q3" s="11"/>
      <c r="R3" s="12"/>
      <c r="S3" s="1"/>
      <c r="T3" s="1"/>
    </row>
    <row r="4" spans="1:20" ht="30.75" customHeight="1">
      <c r="A4" s="13" t="s">
        <v>0</v>
      </c>
      <c r="B4" s="13" t="s">
        <v>1</v>
      </c>
      <c r="C4" s="14" t="s">
        <v>2</v>
      </c>
      <c r="D4" s="15" t="s">
        <v>3</v>
      </c>
      <c r="E4" s="16" t="s">
        <v>4</v>
      </c>
      <c r="F4" s="17" t="s">
        <v>5</v>
      </c>
      <c r="G4" s="14" t="s">
        <v>6</v>
      </c>
      <c r="H4" s="14" t="s">
        <v>7</v>
      </c>
      <c r="I4" s="14" t="s">
        <v>8</v>
      </c>
      <c r="J4" s="17" t="s">
        <v>9</v>
      </c>
      <c r="K4" s="18" t="s">
        <v>10</v>
      </c>
      <c r="L4" s="19" t="s">
        <v>11</v>
      </c>
      <c r="M4" s="20" t="s">
        <v>12</v>
      </c>
      <c r="N4" s="41" t="s">
        <v>13</v>
      </c>
      <c r="O4" s="42"/>
      <c r="P4" s="43"/>
      <c r="Q4" s="21" t="s">
        <v>14</v>
      </c>
      <c r="R4" s="21" t="s">
        <v>15</v>
      </c>
      <c r="S4" s="22" t="s">
        <v>16</v>
      </c>
      <c r="T4" s="23"/>
    </row>
    <row r="5" spans="1:20" ht="18" customHeight="1">
      <c r="A5" s="24"/>
      <c r="B5" s="24" t="s">
        <v>17</v>
      </c>
      <c r="C5" s="24" t="s">
        <v>18</v>
      </c>
      <c r="D5" s="25">
        <v>0.2</v>
      </c>
      <c r="E5" s="26"/>
      <c r="F5" s="27">
        <v>8.3400000000000002E-2</v>
      </c>
      <c r="G5" s="28">
        <v>8.3400000000000002E-2</v>
      </c>
      <c r="H5" s="27">
        <f>G5/3</f>
        <v>2.7800000000000002E-2</v>
      </c>
      <c r="I5" s="26">
        <v>0.08</v>
      </c>
      <c r="J5" s="25">
        <v>0.4</v>
      </c>
      <c r="K5" s="29">
        <v>0</v>
      </c>
      <c r="L5" s="28">
        <v>8.3400000000000002E-2</v>
      </c>
      <c r="M5" s="30"/>
      <c r="N5" s="31" t="s">
        <v>19</v>
      </c>
      <c r="O5" s="31" t="s">
        <v>20</v>
      </c>
      <c r="P5" s="31" t="s">
        <v>21</v>
      </c>
      <c r="Q5" s="24"/>
      <c r="R5" s="24"/>
      <c r="S5" s="24"/>
      <c r="T5" s="1"/>
    </row>
    <row r="6" spans="1:20" ht="18" customHeight="1">
      <c r="A6" s="32" t="s">
        <v>22</v>
      </c>
      <c r="B6" s="33"/>
      <c r="C6" s="34">
        <v>1200</v>
      </c>
      <c r="D6" s="35"/>
      <c r="E6" s="35"/>
      <c r="F6" s="35">
        <f t="shared" ref="F6:F12" si="0">(C6+D6+E6)*F$5</f>
        <v>100.08</v>
      </c>
      <c r="G6" s="35">
        <f t="shared" ref="G6:G12" si="1">(C6+D6+E6)*G$5</f>
        <v>100.08</v>
      </c>
      <c r="H6" s="35">
        <f t="shared" ref="H6:H12" si="2">(C6+D6+E6)*H$5</f>
        <v>33.36</v>
      </c>
      <c r="I6" s="35">
        <f t="shared" ref="I6:I12" si="3">SUM(C6:H6)*I$5</f>
        <v>114.68159999999999</v>
      </c>
      <c r="J6" s="35">
        <f>I6*J5</f>
        <v>45.872639999999997</v>
      </c>
      <c r="K6" s="35"/>
      <c r="L6" s="35">
        <f>C6*L5</f>
        <v>100.08</v>
      </c>
      <c r="M6" s="36">
        <f t="shared" ref="M6:M12" si="4">250-(C6*6%)</f>
        <v>178</v>
      </c>
      <c r="N6" s="37"/>
      <c r="O6" s="37"/>
      <c r="P6" s="37"/>
      <c r="Q6" s="38">
        <f t="shared" ref="Q6:Q12" si="5">SUM(C6:P6)</f>
        <v>1872.1542399999996</v>
      </c>
      <c r="R6" s="39">
        <f t="shared" ref="R6:R12" si="6">C6+D6+E6+M6-((C6+D6+E6)*9.33%)</f>
        <v>1266.04</v>
      </c>
      <c r="S6" s="40">
        <f t="shared" ref="S6:S12" si="7">Q6-R6</f>
        <v>606.11423999999965</v>
      </c>
      <c r="T6" s="1"/>
    </row>
    <row r="7" spans="1:20" ht="18" customHeight="1">
      <c r="A7" s="32" t="s">
        <v>22</v>
      </c>
      <c r="B7" s="33"/>
      <c r="C7" s="34">
        <v>1200</v>
      </c>
      <c r="D7" s="35"/>
      <c r="E7" s="35"/>
      <c r="F7" s="35">
        <f t="shared" si="0"/>
        <v>100.08</v>
      </c>
      <c r="G7" s="35">
        <f t="shared" si="1"/>
        <v>100.08</v>
      </c>
      <c r="H7" s="35">
        <f t="shared" si="2"/>
        <v>33.36</v>
      </c>
      <c r="I7" s="35">
        <f t="shared" si="3"/>
        <v>114.68159999999999</v>
      </c>
      <c r="J7" s="35">
        <f>I7*J5</f>
        <v>45.872639999999997</v>
      </c>
      <c r="K7" s="35"/>
      <c r="L7" s="35">
        <f>C7*L5</f>
        <v>100.08</v>
      </c>
      <c r="M7" s="36">
        <f t="shared" si="4"/>
        <v>178</v>
      </c>
      <c r="N7" s="37"/>
      <c r="O7" s="37"/>
      <c r="P7" s="37"/>
      <c r="Q7" s="38">
        <f t="shared" si="5"/>
        <v>1872.1542399999996</v>
      </c>
      <c r="R7" s="39">
        <f t="shared" si="6"/>
        <v>1266.04</v>
      </c>
      <c r="S7" s="40">
        <f t="shared" si="7"/>
        <v>606.11423999999965</v>
      </c>
      <c r="T7" s="1"/>
    </row>
    <row r="8" spans="1:20" ht="18" customHeight="1">
      <c r="A8" s="32" t="s">
        <v>23</v>
      </c>
      <c r="B8" s="33"/>
      <c r="C8" s="34">
        <v>1040.3599999999999</v>
      </c>
      <c r="D8" s="35">
        <f t="shared" ref="D8:D9" si="8">C8*D$5</f>
        <v>208.072</v>
      </c>
      <c r="E8" s="35"/>
      <c r="F8" s="35">
        <f t="shared" si="0"/>
        <v>104.11922879999999</v>
      </c>
      <c r="G8" s="35">
        <f t="shared" si="1"/>
        <v>104.11922879999999</v>
      </c>
      <c r="H8" s="35">
        <f t="shared" si="2"/>
        <v>34.706409599999994</v>
      </c>
      <c r="I8" s="35">
        <f t="shared" si="3"/>
        <v>119.31014937599997</v>
      </c>
      <c r="J8" s="35">
        <f>I8*J5</f>
        <v>47.724059750399988</v>
      </c>
      <c r="K8" s="35"/>
      <c r="L8" s="35">
        <f>C8*L5</f>
        <v>86.766023999999987</v>
      </c>
      <c r="M8" s="36">
        <f t="shared" si="4"/>
        <v>187.57840000000002</v>
      </c>
      <c r="N8" s="37"/>
      <c r="O8" s="37"/>
      <c r="P8" s="37"/>
      <c r="Q8" s="38">
        <f t="shared" si="5"/>
        <v>1932.7555003263999</v>
      </c>
      <c r="R8" s="39">
        <f t="shared" si="6"/>
        <v>1319.5316943999999</v>
      </c>
      <c r="S8" s="40">
        <f t="shared" si="7"/>
        <v>613.22380592640002</v>
      </c>
      <c r="T8" s="1"/>
    </row>
    <row r="9" spans="1:20" ht="18" customHeight="1">
      <c r="A9" s="32" t="s">
        <v>23</v>
      </c>
      <c r="B9" s="33"/>
      <c r="C9" s="34">
        <v>1040.3599999999999</v>
      </c>
      <c r="D9" s="35">
        <f t="shared" si="8"/>
        <v>208.072</v>
      </c>
      <c r="E9" s="35"/>
      <c r="F9" s="35">
        <f t="shared" si="0"/>
        <v>104.11922879999999</v>
      </c>
      <c r="G9" s="35">
        <f t="shared" si="1"/>
        <v>104.11922879999999</v>
      </c>
      <c r="H9" s="35">
        <f t="shared" si="2"/>
        <v>34.706409599999994</v>
      </c>
      <c r="I9" s="35">
        <f t="shared" si="3"/>
        <v>119.31014937599997</v>
      </c>
      <c r="J9" s="35">
        <f>I9*J5</f>
        <v>47.724059750399988</v>
      </c>
      <c r="K9" s="35"/>
      <c r="L9" s="35">
        <f>C9*L5</f>
        <v>86.766023999999987</v>
      </c>
      <c r="M9" s="36">
        <f t="shared" si="4"/>
        <v>187.57840000000002</v>
      </c>
      <c r="N9" s="37"/>
      <c r="O9" s="37"/>
      <c r="P9" s="37"/>
      <c r="Q9" s="38">
        <f t="shared" si="5"/>
        <v>1932.7555003263999</v>
      </c>
      <c r="R9" s="39">
        <f t="shared" si="6"/>
        <v>1319.5316943999999</v>
      </c>
      <c r="S9" s="40">
        <f t="shared" si="7"/>
        <v>613.22380592640002</v>
      </c>
      <c r="T9" s="1"/>
    </row>
    <row r="10" spans="1:20" ht="18" customHeight="1">
      <c r="A10" s="32" t="s">
        <v>24</v>
      </c>
      <c r="B10" s="33"/>
      <c r="C10" s="34">
        <v>1550</v>
      </c>
      <c r="D10" s="35"/>
      <c r="E10" s="35"/>
      <c r="F10" s="35">
        <f t="shared" si="0"/>
        <v>129.27000000000001</v>
      </c>
      <c r="G10" s="35">
        <f t="shared" si="1"/>
        <v>129.27000000000001</v>
      </c>
      <c r="H10" s="35">
        <f t="shared" si="2"/>
        <v>43.09</v>
      </c>
      <c r="I10" s="35">
        <f t="shared" si="3"/>
        <v>148.13039999999998</v>
      </c>
      <c r="J10" s="35">
        <f>I10*J5</f>
        <v>59.252159999999996</v>
      </c>
      <c r="K10" s="35"/>
      <c r="L10" s="35">
        <f>C10*L5</f>
        <v>129.27000000000001</v>
      </c>
      <c r="M10" s="36">
        <f t="shared" si="4"/>
        <v>157</v>
      </c>
      <c r="N10" s="37"/>
      <c r="O10" s="37"/>
      <c r="P10" s="37"/>
      <c r="Q10" s="38">
        <f t="shared" si="5"/>
        <v>2345.2825599999996</v>
      </c>
      <c r="R10" s="39">
        <f t="shared" si="6"/>
        <v>1562.385</v>
      </c>
      <c r="S10" s="40">
        <f t="shared" si="7"/>
        <v>782.89755999999966</v>
      </c>
      <c r="T10" s="1"/>
    </row>
    <row r="11" spans="1:20" ht="18" customHeight="1">
      <c r="A11" s="32" t="s">
        <v>24</v>
      </c>
      <c r="B11" s="33"/>
      <c r="C11" s="34">
        <v>1550</v>
      </c>
      <c r="D11" s="35"/>
      <c r="E11" s="35"/>
      <c r="F11" s="35">
        <f t="shared" si="0"/>
        <v>129.27000000000001</v>
      </c>
      <c r="G11" s="35">
        <f t="shared" si="1"/>
        <v>129.27000000000001</v>
      </c>
      <c r="H11" s="35">
        <f t="shared" si="2"/>
        <v>43.09</v>
      </c>
      <c r="I11" s="35">
        <f t="shared" si="3"/>
        <v>148.13039999999998</v>
      </c>
      <c r="J11" s="35">
        <f>I11*J5</f>
        <v>59.252159999999996</v>
      </c>
      <c r="K11" s="35"/>
      <c r="L11" s="35">
        <f>C11*L5</f>
        <v>129.27000000000001</v>
      </c>
      <c r="M11" s="36">
        <f t="shared" si="4"/>
        <v>157</v>
      </c>
      <c r="N11" s="37"/>
      <c r="O11" s="37"/>
      <c r="P11" s="37"/>
      <c r="Q11" s="38">
        <f t="shared" si="5"/>
        <v>2345.2825599999996</v>
      </c>
      <c r="R11" s="39">
        <f t="shared" si="6"/>
        <v>1562.385</v>
      </c>
      <c r="S11" s="40">
        <f t="shared" si="7"/>
        <v>782.89755999999966</v>
      </c>
      <c r="T11" s="1"/>
    </row>
    <row r="12" spans="1:20" ht="18" customHeight="1">
      <c r="A12" s="32" t="s">
        <v>25</v>
      </c>
      <c r="B12" s="33"/>
      <c r="C12" s="34">
        <v>1550</v>
      </c>
      <c r="D12" s="35"/>
      <c r="E12" s="35"/>
      <c r="F12" s="35">
        <f t="shared" si="0"/>
        <v>129.27000000000001</v>
      </c>
      <c r="G12" s="35">
        <f t="shared" si="1"/>
        <v>129.27000000000001</v>
      </c>
      <c r="H12" s="35">
        <f t="shared" si="2"/>
        <v>43.09</v>
      </c>
      <c r="I12" s="35">
        <f t="shared" si="3"/>
        <v>148.13039999999998</v>
      </c>
      <c r="J12" s="35">
        <f>I12*J5</f>
        <v>59.252159999999996</v>
      </c>
      <c r="K12" s="35"/>
      <c r="L12" s="35">
        <f>C12*L5</f>
        <v>129.27000000000001</v>
      </c>
      <c r="M12" s="36">
        <f t="shared" si="4"/>
        <v>157</v>
      </c>
      <c r="N12" s="37"/>
      <c r="O12" s="37"/>
      <c r="P12" s="37"/>
      <c r="Q12" s="38">
        <f t="shared" si="5"/>
        <v>2345.2825599999996</v>
      </c>
      <c r="R12" s="39">
        <f t="shared" si="6"/>
        <v>1562.385</v>
      </c>
      <c r="S12" s="40">
        <f t="shared" si="7"/>
        <v>782.89755999999966</v>
      </c>
      <c r="T12" s="1"/>
    </row>
    <row r="13" spans="1:20" ht="15.75" customHeight="1"/>
    <row r="14" spans="1:20" ht="15.75" customHeight="1"/>
    <row r="15" spans="1:20" ht="15.75" customHeight="1"/>
    <row r="16" spans="1:20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</sheetData>
  <mergeCells count="1">
    <mergeCell ref="N4:P4"/>
  </mergeCells>
  <printOptions horizontalCentered="1"/>
  <pageMargins left="0.23622047244094491" right="3.937007874015748E-2" top="0.15748031496062992" bottom="0.15748031496062992" header="0" footer="0"/>
  <pageSetup paperSize="9"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Custo Funcionário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Mychel Mendes</dc:creator>
  <cp:lastModifiedBy>Ludymilla Mendes</cp:lastModifiedBy>
  <dcterms:created xsi:type="dcterms:W3CDTF">2018-11-29T12:00:16Z</dcterms:created>
  <dcterms:modified xsi:type="dcterms:W3CDTF">2018-11-29T12:00:17Z</dcterms:modified>
</cp:coreProperties>
</file>